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twaterschapshuis.sharepoint.com/sites/ihw/Bibliotheek/OverigeRelevanteDocs/ChemischeStoffen Parameters/"/>
    </mc:Choice>
  </mc:AlternateContent>
  <xr:revisionPtr revIDLastSave="0" documentId="8_{FA1DFC6D-6498-4E0D-8EE0-4F82902EFB41}" xr6:coauthVersionLast="41" xr6:coauthVersionMax="41" xr10:uidLastSave="{00000000-0000-0000-0000-000000000000}"/>
  <bookViews>
    <workbookView xWindow="1860" yWindow="1860" windowWidth="20010" windowHeight="13665" xr2:uid="{628C1730-935C-4FD1-90CE-99CC073B6B7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13" i="1"/>
  <c r="F14" i="1" l="1"/>
  <c r="F13" i="1"/>
  <c r="F12" i="1"/>
  <c r="G12" i="1" s="1"/>
  <c r="H12" i="1" s="1"/>
  <c r="F11" i="1"/>
  <c r="F10" i="1"/>
  <c r="F9" i="1"/>
  <c r="F8" i="1"/>
  <c r="F7" i="1"/>
  <c r="F6" i="1"/>
  <c r="F5" i="1"/>
  <c r="G5" i="1" s="1"/>
  <c r="H5" i="1" s="1"/>
  <c r="G7" i="1" l="1"/>
  <c r="H7" i="1" s="1"/>
  <c r="G11" i="1"/>
  <c r="H11" i="1" s="1"/>
  <c r="G9" i="1"/>
  <c r="H9" i="1" s="1"/>
  <c r="G13" i="1"/>
  <c r="G6" i="1"/>
  <c r="H6" i="1" s="1"/>
  <c r="G8" i="1"/>
  <c r="H8" i="1" s="1"/>
  <c r="G10" i="1"/>
  <c r="H10" i="1" s="1"/>
  <c r="G14" i="1"/>
  <c r="H14" i="1" s="1"/>
  <c r="H15" i="1" l="1"/>
</calcChain>
</file>

<file path=xl/sharedStrings.xml><?xml version="1.0" encoding="utf-8"?>
<sst xmlns="http://schemas.openxmlformats.org/spreadsheetml/2006/main" count="10" uniqueCount="10">
  <si>
    <t>CAS-check</t>
  </si>
  <si>
    <t>positie</t>
  </si>
  <si>
    <t>cijfer</t>
  </si>
  <si>
    <t>product</t>
  </si>
  <si>
    <t>controlegetal</t>
  </si>
  <si>
    <t>77536-67-5</t>
  </si>
  <si>
    <t xml:space="preserve">som product: </t>
  </si>
  <si>
    <t>Controlegetal moet gelijk zijn aan het laatste cijfer van de som product</t>
  </si>
  <si>
    <t>Het CAS-nummer is zodanig opgebouwd dat het mogelijk is om aan het getal zelf te zien of het klopt. (90% zekerheid).</t>
  </si>
  <si>
    <t>Het laatste cijfer is namelijk een controle getal. Als je dan de resterende cijfers (dus zonder het meest rechtse getal) van rechts naar links individueel vermenigvuldigt met 1 en deze producten optelt, dan zou het laatste cijfer van deze som gelijk moeten zijn aan het controlegetal.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</si>
</sst>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7" xfId="0" applyFill="1" applyBorder="1"/>
    <xf numFmtId="0" fontId="0" fillId="0" borderId="8" xfId="0" applyBorder="1"/>
    <xf numFmtId="0" fontId="2" fillId="0" borderId="0" xfId="0" applyFont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A582C-2392-4157-9239-3F8F0005E51C}">
  <dimension ref="B2:I23"/>
  <sheetViews>
    <sheetView tabSelected="1" workbookViewId="0">
      <selection activeCell="G12" sqref="G12"/>
    </sheetView>
  </sheetViews>
  <sheetFormatPr defaultRowHeight="15" x14ac:dyDescent="0.25"/>
  <cols>
    <col min="6" max="6" width="13.5703125" customWidth="1"/>
    <col min="7" max="7" width="12.85546875" bestFit="1" customWidth="1"/>
  </cols>
  <sheetData>
    <row r="2" spans="5:9" ht="15.75" x14ac:dyDescent="0.25">
      <c r="E2" s="1" t="s">
        <v>0</v>
      </c>
      <c r="F2" s="2"/>
      <c r="G2" s="11" t="s">
        <v>5</v>
      </c>
      <c r="H2" s="2"/>
      <c r="I2" s="3"/>
    </row>
    <row r="3" spans="5:9" x14ac:dyDescent="0.25">
      <c r="E3" s="4"/>
      <c r="F3" s="5"/>
      <c r="G3" s="5"/>
      <c r="H3" s="5"/>
      <c r="I3" s="6"/>
    </row>
    <row r="4" spans="5:9" x14ac:dyDescent="0.25">
      <c r="E4" s="4" t="s">
        <v>1</v>
      </c>
      <c r="F4" s="5"/>
      <c r="G4" s="5" t="s">
        <v>2</v>
      </c>
      <c r="H4" s="5" t="s">
        <v>3</v>
      </c>
      <c r="I4" s="6"/>
    </row>
    <row r="5" spans="5:9" x14ac:dyDescent="0.25">
      <c r="E5" s="4">
        <v>-1</v>
      </c>
      <c r="F5" s="5" t="str">
        <f>RIGHT($G$2,3)</f>
        <v>7-5</v>
      </c>
      <c r="G5" s="5" t="str">
        <f t="shared" ref="G5:G10" si="0">IF(F5=F4,"",LEFT(F5,1))</f>
        <v>7</v>
      </c>
      <c r="H5" s="5">
        <f>IF(G5="","",(1*G5))</f>
        <v>7</v>
      </c>
      <c r="I5" s="6"/>
    </row>
    <row r="6" spans="5:9" x14ac:dyDescent="0.25">
      <c r="E6" s="4">
        <v>-2</v>
      </c>
      <c r="F6" s="5" t="str">
        <f>RIGHT($G$2,4)</f>
        <v>67-5</v>
      </c>
      <c r="G6" s="5" t="str">
        <f t="shared" si="0"/>
        <v>6</v>
      </c>
      <c r="H6" s="5">
        <f>IF(G6="","",(2*G6))</f>
        <v>12</v>
      </c>
      <c r="I6" s="6"/>
    </row>
    <row r="7" spans="5:9" x14ac:dyDescent="0.25">
      <c r="E7" s="4">
        <v>-3</v>
      </c>
      <c r="F7" s="5" t="str">
        <f>RIGHT($G$2,6)</f>
        <v>6-67-5</v>
      </c>
      <c r="G7" s="5" t="str">
        <f t="shared" si="0"/>
        <v>6</v>
      </c>
      <c r="H7" s="5">
        <f>IF(G7="","",(3*G7))</f>
        <v>18</v>
      </c>
      <c r="I7" s="6"/>
    </row>
    <row r="8" spans="5:9" x14ac:dyDescent="0.25">
      <c r="E8" s="4">
        <v>-4</v>
      </c>
      <c r="F8" s="5" t="str">
        <f>RIGHT($G$2,7)</f>
        <v>36-67-5</v>
      </c>
      <c r="G8" s="5" t="str">
        <f t="shared" si="0"/>
        <v>3</v>
      </c>
      <c r="H8" s="5">
        <f>IF(G8="","",(4*G8))</f>
        <v>12</v>
      </c>
      <c r="I8" s="6"/>
    </row>
    <row r="9" spans="5:9" x14ac:dyDescent="0.25">
      <c r="E9" s="4">
        <v>-5</v>
      </c>
      <c r="F9" s="5" t="str">
        <f>RIGHT($G$2,8)</f>
        <v>536-67-5</v>
      </c>
      <c r="G9" s="5" t="str">
        <f t="shared" si="0"/>
        <v>5</v>
      </c>
      <c r="H9" s="5">
        <f>IF(G9="","",(5*G9))</f>
        <v>25</v>
      </c>
      <c r="I9" s="6"/>
    </row>
    <row r="10" spans="5:9" x14ac:dyDescent="0.25">
      <c r="E10" s="4">
        <v>-6</v>
      </c>
      <c r="F10" s="5" t="str">
        <f>RIGHT($G$2,9)</f>
        <v>7536-67-5</v>
      </c>
      <c r="G10" s="5" t="str">
        <f t="shared" si="0"/>
        <v>7</v>
      </c>
      <c r="H10" s="5">
        <f>IF(G10="","",(6*G10))</f>
        <v>42</v>
      </c>
      <c r="I10" s="6"/>
    </row>
    <row r="11" spans="5:9" x14ac:dyDescent="0.25">
      <c r="E11" s="4">
        <v>-7</v>
      </c>
      <c r="F11" s="5" t="str">
        <f>RIGHT($G$2,10)</f>
        <v>77536-67-5</v>
      </c>
      <c r="G11" s="5" t="str">
        <f>IF(F11=F10,"",LEFT(F11,1))</f>
        <v>7</v>
      </c>
      <c r="H11" s="5">
        <f>IF(G11="","",(7*G11))</f>
        <v>49</v>
      </c>
      <c r="I11" s="6"/>
    </row>
    <row r="12" spans="5:9" x14ac:dyDescent="0.25">
      <c r="E12" s="4">
        <v>-8</v>
      </c>
      <c r="F12" s="5" t="str">
        <f>RIGHT($G$2,11)</f>
        <v>77536-67-5</v>
      </c>
      <c r="G12" s="5" t="str">
        <f t="shared" ref="G12:G14" si="1">IF(F12=F11,"",LEFT(F12,1))</f>
        <v/>
      </c>
      <c r="H12" s="5" t="str">
        <f>IF(G12="","",(8*G12))</f>
        <v/>
      </c>
      <c r="I12" s="6"/>
    </row>
    <row r="13" spans="5:9" x14ac:dyDescent="0.25">
      <c r="E13" s="4">
        <v>-9</v>
      </c>
      <c r="F13" s="5" t="str">
        <f>RIGHT($G$2,12)</f>
        <v>77536-67-5</v>
      </c>
      <c r="G13" s="5" t="str">
        <f t="shared" si="1"/>
        <v/>
      </c>
      <c r="H13" s="5" t="str">
        <f>IF(G13="","",(9*G13))</f>
        <v/>
      </c>
      <c r="I13" s="6"/>
    </row>
    <row r="14" spans="5:9" x14ac:dyDescent="0.25">
      <c r="E14" s="4">
        <v>-10</v>
      </c>
      <c r="F14" s="5" t="str">
        <f>RIGHT($G$2,13)</f>
        <v>77536-67-5</v>
      </c>
      <c r="G14" s="5" t="str">
        <f t="shared" si="1"/>
        <v/>
      </c>
      <c r="H14" s="5" t="str">
        <f>IF(G14="","",(10*G14))</f>
        <v/>
      </c>
      <c r="I14" s="6"/>
    </row>
    <row r="15" spans="5:9" x14ac:dyDescent="0.25">
      <c r="E15" s="7"/>
      <c r="F15" s="8"/>
      <c r="G15" s="8" t="s">
        <v>4</v>
      </c>
      <c r="H15" s="9" t="str">
        <f>RIGHT(SUM(H5:H14),1)</f>
        <v>5</v>
      </c>
      <c r="I15" s="10"/>
    </row>
    <row r="18" spans="2:8" x14ac:dyDescent="0.25">
      <c r="G18" t="s">
        <v>6</v>
      </c>
      <c r="H18">
        <f>SUM(H5:H14)</f>
        <v>165</v>
      </c>
    </row>
    <row r="20" spans="2:8" x14ac:dyDescent="0.25">
      <c r="G20" t="s">
        <v>7</v>
      </c>
    </row>
    <row r="22" spans="2:8" ht="15.75" x14ac:dyDescent="0.25">
      <c r="B22" s="11" t="s">
        <v>8</v>
      </c>
    </row>
    <row r="23" spans="2:8" ht="15.75" x14ac:dyDescent="0.25">
      <c r="B23" s="11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7B034DF0B6D64A9DDBE539B707A81C" ma:contentTypeVersion="6" ma:contentTypeDescription="Een nieuw document maken." ma:contentTypeScope="" ma:versionID="270bfc1de4e895417c52e774d6072de5">
  <xsd:schema xmlns:xsd="http://www.w3.org/2001/XMLSchema" xmlns:xs="http://www.w3.org/2001/XMLSchema" xmlns:p="http://schemas.microsoft.com/office/2006/metadata/properties" xmlns:ns2="794ed502-9750-44bc-a13f-6d3022fc4778" targetNamespace="http://schemas.microsoft.com/office/2006/metadata/properties" ma:root="true" ma:fieldsID="f757461a83fe0b88334e7bec3ce022a2" ns2:_="">
    <xsd:import namespace="794ed502-9750-44bc-a13f-6d3022fc47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ed502-9750-44bc-a13f-6d3022fc47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F5EC3D-3210-45BC-A619-8DF835DD18C9}"/>
</file>

<file path=customXml/itemProps2.xml><?xml version="1.0" encoding="utf-8"?>
<ds:datastoreItem xmlns:ds="http://schemas.openxmlformats.org/officeDocument/2006/customXml" ds:itemID="{FEF162DC-59C4-4F2C-90EA-3FF24675C6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5CBA1F-D285-4425-9F09-49C799BAF4D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94ed502-9750-44bc-a13f-6d3022fc477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Roovers</dc:creator>
  <cp:lastModifiedBy>Marga Bogaart</cp:lastModifiedBy>
  <dcterms:created xsi:type="dcterms:W3CDTF">2019-07-17T07:16:31Z</dcterms:created>
  <dcterms:modified xsi:type="dcterms:W3CDTF">2019-08-26T11:53:59Z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0x010100777B034DF0B6D64A9DDBE539B707A81C</vt:lpwstr>
  </property>
</Properties>
</file>